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60" windowHeight="12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<sst xmlns="http://schemas.openxmlformats.org/spreadsheetml/2006/main" count="77" uniqueCount="57">
  <si>
    <t>汉滨区2023年度旅游民宿（山居酒店）项目名单</t>
  </si>
  <si>
    <t>序号</t>
  </si>
  <si>
    <t>项目名称</t>
  </si>
  <si>
    <t>项目类型</t>
  </si>
  <si>
    <t>项目实施地点</t>
  </si>
  <si>
    <t>项目法人</t>
  </si>
  <si>
    <t>第三方评估额（元）</t>
  </si>
  <si>
    <t>奖扶金额（万元）</t>
  </si>
  <si>
    <t>兑付卡号</t>
  </si>
  <si>
    <t>联系电话</t>
  </si>
  <si>
    <t>已享受金额（万元）</t>
  </si>
  <si>
    <t>实地奖扶金额（万元）</t>
  </si>
  <si>
    <t>备 注</t>
  </si>
  <si>
    <t>镇/办</t>
  </si>
  <si>
    <t>村/社区</t>
  </si>
  <si>
    <t>瀛湖生态民宿</t>
  </si>
  <si>
    <t>新建民宿</t>
  </si>
  <si>
    <t>瀛湖镇</t>
  </si>
  <si>
    <t>湖心村</t>
  </si>
  <si>
    <t>罗卫星</t>
  </si>
  <si>
    <t>瀛湖阳坡小院民宿</t>
  </si>
  <si>
    <t>改造提升</t>
  </si>
  <si>
    <t>阳坡村</t>
  </si>
  <si>
    <t>晏世方</t>
  </si>
  <si>
    <t>流水良栖山院民宿</t>
  </si>
  <si>
    <t>流水镇</t>
  </si>
  <si>
    <t>良田村</t>
  </si>
  <si>
    <t>刘学柯</t>
  </si>
  <si>
    <t>流水森淼山居酒店</t>
  </si>
  <si>
    <t>流水中心社区</t>
  </si>
  <si>
    <t>冷加英</t>
  </si>
  <si>
    <t>流水鱼舍里民宿</t>
  </si>
  <si>
    <t>刘  佺</t>
  </si>
  <si>
    <t>2022年奖补农家乐提升改造3万</t>
  </si>
  <si>
    <t>流水小镇渔家民宿</t>
  </si>
  <si>
    <t>罗世菊</t>
  </si>
  <si>
    <t>茨沟溪谷源民宿</t>
  </si>
  <si>
    <t>茨沟镇</t>
  </si>
  <si>
    <t>二郎村</t>
  </si>
  <si>
    <t>什慧茹</t>
  </si>
  <si>
    <t>县河馨雅阁民宿</t>
  </si>
  <si>
    <t>县河镇</t>
  </si>
  <si>
    <t>牛岭社区</t>
  </si>
  <si>
    <t>邹广乾</t>
  </si>
  <si>
    <t>2022年奖补新建农家乐5万</t>
  </si>
  <si>
    <t>县河龙泉民宿</t>
  </si>
  <si>
    <t>财梁社区</t>
  </si>
  <si>
    <t>王青山</t>
  </si>
  <si>
    <t>县河林里小坐民宿</t>
  </si>
  <si>
    <t>巩固村</t>
  </si>
  <si>
    <t>汪红林</t>
  </si>
  <si>
    <t>县河河源山庄民宿</t>
  </si>
  <si>
    <t>县河社区</t>
  </si>
  <si>
    <t>张和平</t>
  </si>
  <si>
    <t>合计</t>
  </si>
  <si>
    <t>领导审签：</t>
  </si>
  <si>
    <t>备注：对2020年1月1日到2023年9月30日期间，已享受农家乐（旅游民宿）提升改造或新建项目扶持的业主，扣除已享受补助金额。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</si>
</sst>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公文小标宋"/>
      <charset val="134"/>
    </font>
    <font>
      <sz val="11"/>
      <color theme="1"/>
      <name val="黑体"/>
      <charset val="134"/>
    </font>
    <font>
      <sz val="11"/>
      <color theme="1" tint="0.0499893185216834"/>
      <name val="黑体"/>
      <charset val="134"/>
    </font>
    <font>
      <sz val="11"/>
      <name val="仿宋_GB2312"/>
      <charset val="134"/>
    </font>
    <font>
      <sz val="16"/>
      <color theme="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zoomScale="85" zoomScaleNormal="85" workbookViewId="0">
      <selection activeCell="H8" sqref="H8"/>
    </sheetView>
  </sheetViews>
  <sheetFormatPr defaultColWidth="9" defaultRowHeight="13.5"/>
  <cols>
    <col min="1" max="1" width="10.25" customWidth="1"/>
    <col min="2" max="2" width="22.0666666666667" customWidth="1"/>
    <col min="3" max="3" width="13.9666666666667" customWidth="1"/>
    <col min="4" max="4" width="10.1333333333333" customWidth="1"/>
    <col min="5" max="5" width="17.0583333333333" customWidth="1"/>
    <col min="6" max="6" width="11.4666666666667" customWidth="1"/>
    <col min="7" max="7" width="14.7833333333333" customWidth="1"/>
    <col min="8" max="8" width="11.1333333333333" customWidth="1"/>
    <col min="9" max="9" width="26.875" hidden="1" customWidth="1"/>
    <col min="10" max="10" width="13.75" hidden="1" customWidth="1"/>
    <col min="11" max="11" width="14.5" style="3" hidden="1" customWidth="1"/>
    <col min="12" max="12" width="13.275" style="1" customWidth="1"/>
    <col min="13" max="13" width="14.925" style="4" customWidth="1"/>
  </cols>
  <sheetData>
    <row r="1" ht="45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9"/>
    </row>
    <row r="2" s="1" customFormat="1" ht="22" customHeight="1" spans="1:13">
      <c r="A2" s="6" t="s">
        <v>1</v>
      </c>
      <c r="B2" s="6" t="s">
        <v>2</v>
      </c>
      <c r="C2" s="6" t="s">
        <v>3</v>
      </c>
      <c r="D2" s="7" t="s">
        <v>4</v>
      </c>
      <c r="E2" s="7"/>
      <c r="F2" s="6" t="s">
        <v>5</v>
      </c>
      <c r="G2" s="6" t="s">
        <v>6</v>
      </c>
      <c r="H2" s="6" t="s">
        <v>7</v>
      </c>
      <c r="I2" s="20" t="s">
        <v>8</v>
      </c>
      <c r="J2" s="20" t="s">
        <v>9</v>
      </c>
      <c r="K2" s="20" t="s">
        <v>10</v>
      </c>
      <c r="L2" s="6" t="s">
        <v>11</v>
      </c>
      <c r="M2" s="6" t="s">
        <v>12</v>
      </c>
    </row>
    <row r="3" s="1" customFormat="1" ht="23" customHeight="1" spans="1:13">
      <c r="A3" s="8"/>
      <c r="B3" s="8"/>
      <c r="C3" s="8"/>
      <c r="D3" s="7" t="s">
        <v>13</v>
      </c>
      <c r="E3" s="7" t="s">
        <v>14</v>
      </c>
      <c r="F3" s="8"/>
      <c r="G3" s="8"/>
      <c r="H3" s="8"/>
      <c r="I3" s="20"/>
      <c r="J3" s="20"/>
      <c r="K3" s="20"/>
      <c r="L3" s="8"/>
      <c r="M3" s="8"/>
    </row>
    <row r="4" ht="30" customHeight="1" spans="1:13">
      <c r="A4" s="9">
        <v>1</v>
      </c>
      <c r="B4" s="9" t="s">
        <v>15</v>
      </c>
      <c r="C4" s="9" t="s">
        <v>16</v>
      </c>
      <c r="D4" s="10" t="s">
        <v>17</v>
      </c>
      <c r="E4" s="10" t="s">
        <v>18</v>
      </c>
      <c r="F4" s="9" t="s">
        <v>19</v>
      </c>
      <c r="G4" s="9">
        <f>631310+1532913</f>
        <v>2164223</v>
      </c>
      <c r="H4" s="9">
        <v>21</v>
      </c>
      <c r="I4" s="9"/>
      <c r="J4" s="9">
        <v>15319851235</v>
      </c>
      <c r="K4" s="21">
        <v>0</v>
      </c>
      <c r="L4" s="22">
        <f>H4-K4</f>
        <v>21</v>
      </c>
      <c r="M4" s="23"/>
    </row>
    <row r="5" ht="30" customHeight="1" spans="1:13">
      <c r="A5" s="9">
        <v>2</v>
      </c>
      <c r="B5" s="11" t="s">
        <v>20</v>
      </c>
      <c r="C5" s="9" t="s">
        <v>21</v>
      </c>
      <c r="D5" s="10" t="s">
        <v>17</v>
      </c>
      <c r="E5" s="10" t="s">
        <v>22</v>
      </c>
      <c r="F5" s="9" t="s">
        <v>23</v>
      </c>
      <c r="G5" s="11">
        <f>352750+272636+402566</f>
        <v>1027952</v>
      </c>
      <c r="H5" s="9">
        <v>10</v>
      </c>
      <c r="I5" s="9"/>
      <c r="J5" s="9">
        <v>13619158136</v>
      </c>
      <c r="K5" s="21">
        <v>0</v>
      </c>
      <c r="L5" s="22">
        <f t="shared" ref="L5:L14" si="0">H5-K5</f>
        <v>10</v>
      </c>
      <c r="M5" s="23"/>
    </row>
    <row r="6" ht="30" customHeight="1" spans="1:13">
      <c r="A6" s="9">
        <v>3</v>
      </c>
      <c r="B6" s="11" t="s">
        <v>24</v>
      </c>
      <c r="C6" s="9" t="s">
        <v>16</v>
      </c>
      <c r="D6" s="10" t="s">
        <v>25</v>
      </c>
      <c r="E6" s="12" t="s">
        <v>26</v>
      </c>
      <c r="F6" s="9" t="s">
        <v>27</v>
      </c>
      <c r="G6" s="11">
        <v>2032136</v>
      </c>
      <c r="H6" s="9">
        <v>20</v>
      </c>
      <c r="I6" s="9"/>
      <c r="J6" s="9">
        <v>18109157071</v>
      </c>
      <c r="K6" s="21">
        <v>0</v>
      </c>
      <c r="L6" s="22">
        <f t="shared" si="0"/>
        <v>20</v>
      </c>
      <c r="M6" s="23"/>
    </row>
    <row r="7" ht="30" customHeight="1" spans="1:13">
      <c r="A7" s="9">
        <v>4</v>
      </c>
      <c r="B7" s="11" t="s">
        <v>28</v>
      </c>
      <c r="C7" s="9" t="s">
        <v>16</v>
      </c>
      <c r="D7" s="12" t="s">
        <v>25</v>
      </c>
      <c r="E7" s="12" t="s">
        <v>29</v>
      </c>
      <c r="F7" s="9" t="s">
        <v>30</v>
      </c>
      <c r="G7" s="11">
        <f>331710+74231+2028073</f>
        <v>2434014</v>
      </c>
      <c r="H7" s="9">
        <v>24</v>
      </c>
      <c r="I7" s="9"/>
      <c r="J7" s="9">
        <v>15319856666</v>
      </c>
      <c r="K7" s="21">
        <v>0</v>
      </c>
      <c r="L7" s="22">
        <f t="shared" si="0"/>
        <v>24</v>
      </c>
      <c r="M7" s="23"/>
    </row>
    <row r="8" ht="30" customHeight="1" spans="1:13">
      <c r="A8" s="9">
        <v>5</v>
      </c>
      <c r="B8" s="11" t="s">
        <v>31</v>
      </c>
      <c r="C8" s="9" t="s">
        <v>21</v>
      </c>
      <c r="D8" s="12" t="s">
        <v>25</v>
      </c>
      <c r="E8" s="12" t="s">
        <v>29</v>
      </c>
      <c r="F8" s="9" t="s">
        <v>32</v>
      </c>
      <c r="G8" s="11">
        <f>821130+1396055</f>
        <v>2217185</v>
      </c>
      <c r="H8" s="9">
        <v>22</v>
      </c>
      <c r="I8" s="9"/>
      <c r="J8" s="9">
        <v>13324655554</v>
      </c>
      <c r="K8" s="24">
        <v>3</v>
      </c>
      <c r="L8" s="22">
        <f t="shared" si="0"/>
        <v>19</v>
      </c>
      <c r="M8" s="23" t="s">
        <v>33</v>
      </c>
    </row>
    <row r="9" ht="30" customHeight="1" spans="1:13">
      <c r="A9" s="9">
        <v>6</v>
      </c>
      <c r="B9" s="11" t="s">
        <v>34</v>
      </c>
      <c r="C9" s="9" t="s">
        <v>21</v>
      </c>
      <c r="D9" s="12" t="s">
        <v>25</v>
      </c>
      <c r="E9" s="12" t="s">
        <v>29</v>
      </c>
      <c r="F9" s="9" t="s">
        <v>35</v>
      </c>
      <c r="G9" s="11">
        <f>304140+1290465+15200</f>
        <v>1609805</v>
      </c>
      <c r="H9" s="9">
        <v>16</v>
      </c>
      <c r="I9" s="9"/>
      <c r="J9" s="9">
        <v>18791554133</v>
      </c>
      <c r="K9" s="21">
        <v>0</v>
      </c>
      <c r="L9" s="22">
        <f t="shared" si="0"/>
        <v>16</v>
      </c>
      <c r="M9" s="23"/>
    </row>
    <row r="10" ht="30" customHeight="1" spans="1:13">
      <c r="A10" s="9">
        <v>7</v>
      </c>
      <c r="B10" s="11" t="s">
        <v>36</v>
      </c>
      <c r="C10" s="9" t="s">
        <v>16</v>
      </c>
      <c r="D10" s="10" t="s">
        <v>37</v>
      </c>
      <c r="E10" s="10" t="s">
        <v>38</v>
      </c>
      <c r="F10" s="9" t="s">
        <v>39</v>
      </c>
      <c r="G10" s="11">
        <f>73360+966187</f>
        <v>1039547</v>
      </c>
      <c r="H10" s="9">
        <v>10</v>
      </c>
      <c r="I10" s="9"/>
      <c r="J10" s="9">
        <v>15929456116</v>
      </c>
      <c r="K10" s="21">
        <v>0</v>
      </c>
      <c r="L10" s="22">
        <f t="shared" si="0"/>
        <v>10</v>
      </c>
      <c r="M10" s="23"/>
    </row>
    <row r="11" ht="30" customHeight="1" spans="1:13">
      <c r="A11" s="9">
        <v>8</v>
      </c>
      <c r="B11" s="11" t="s">
        <v>40</v>
      </c>
      <c r="C11" s="9" t="s">
        <v>21</v>
      </c>
      <c r="D11" s="13" t="s">
        <v>41</v>
      </c>
      <c r="E11" s="13" t="s">
        <v>42</v>
      </c>
      <c r="F11" s="9" t="s">
        <v>43</v>
      </c>
      <c r="G11" s="11">
        <f>1720569</f>
        <v>1720569</v>
      </c>
      <c r="H11" s="9">
        <v>17</v>
      </c>
      <c r="I11" s="9"/>
      <c r="J11" s="9">
        <v>13772236058</v>
      </c>
      <c r="K11" s="24">
        <v>5</v>
      </c>
      <c r="L11" s="22">
        <f t="shared" si="0"/>
        <v>12</v>
      </c>
      <c r="M11" s="23" t="s">
        <v>44</v>
      </c>
    </row>
    <row r="12" ht="30" customHeight="1" spans="1:13">
      <c r="A12" s="9">
        <v>9</v>
      </c>
      <c r="B12" s="11" t="s">
        <v>45</v>
      </c>
      <c r="C12" s="9" t="s">
        <v>21</v>
      </c>
      <c r="D12" s="13" t="s">
        <v>41</v>
      </c>
      <c r="E12" s="13" t="s">
        <v>46</v>
      </c>
      <c r="F12" s="9" t="s">
        <v>47</v>
      </c>
      <c r="G12" s="11">
        <f>95140+873146+659625</f>
        <v>1627911</v>
      </c>
      <c r="H12" s="9">
        <v>16</v>
      </c>
      <c r="I12" s="9"/>
      <c r="J12" s="9">
        <v>13991527210</v>
      </c>
      <c r="K12" s="24">
        <v>5</v>
      </c>
      <c r="L12" s="22">
        <f t="shared" si="0"/>
        <v>11</v>
      </c>
      <c r="M12" s="23" t="s">
        <v>44</v>
      </c>
    </row>
    <row r="13" ht="30" customHeight="1" spans="1:13">
      <c r="A13" s="9">
        <v>10</v>
      </c>
      <c r="B13" s="11" t="s">
        <v>48</v>
      </c>
      <c r="C13" s="9" t="s">
        <v>21</v>
      </c>
      <c r="D13" s="12" t="s">
        <v>41</v>
      </c>
      <c r="E13" s="12" t="s">
        <v>49</v>
      </c>
      <c r="F13" s="9" t="s">
        <v>50</v>
      </c>
      <c r="G13" s="11">
        <f>664640+362810+526035</f>
        <v>1553485</v>
      </c>
      <c r="H13" s="9">
        <v>15</v>
      </c>
      <c r="I13" s="9"/>
      <c r="J13" s="9">
        <v>15594556789</v>
      </c>
      <c r="K13" s="24">
        <v>5</v>
      </c>
      <c r="L13" s="22">
        <f t="shared" si="0"/>
        <v>10</v>
      </c>
      <c r="M13" s="23" t="s">
        <v>44</v>
      </c>
    </row>
    <row r="14" ht="30" customHeight="1" spans="1:13">
      <c r="A14" s="9">
        <v>11</v>
      </c>
      <c r="B14" s="11" t="s">
        <v>51</v>
      </c>
      <c r="C14" s="9" t="s">
        <v>21</v>
      </c>
      <c r="D14" s="12" t="s">
        <v>41</v>
      </c>
      <c r="E14" s="12" t="s">
        <v>52</v>
      </c>
      <c r="F14" s="9" t="s">
        <v>53</v>
      </c>
      <c r="G14" s="11">
        <f>82160+320220+1326703</f>
        <v>1729083</v>
      </c>
      <c r="H14" s="9">
        <v>17</v>
      </c>
      <c r="I14" s="9"/>
      <c r="J14" s="9">
        <v>13709158202</v>
      </c>
      <c r="K14" s="21">
        <v>0</v>
      </c>
      <c r="L14" s="22">
        <f t="shared" si="0"/>
        <v>17</v>
      </c>
      <c r="M14" s="23"/>
    </row>
    <row r="15" s="2" customFormat="1" ht="25" customHeight="1" spans="1:13">
      <c r="A15" s="14" t="s">
        <v>54</v>
      </c>
      <c r="B15" s="15"/>
      <c r="C15" s="16"/>
      <c r="D15" s="16"/>
      <c r="E15" s="16"/>
      <c r="F15" s="16"/>
      <c r="G15" s="17"/>
      <c r="H15" s="14">
        <f>SUM(H4:H14)</f>
        <v>188</v>
      </c>
      <c r="I15" s="14"/>
      <c r="J15" s="14"/>
      <c r="K15" s="25"/>
      <c r="L15" s="26">
        <f>SUM(L4:L14)</f>
        <v>170</v>
      </c>
      <c r="M15" s="27"/>
    </row>
    <row r="16" ht="65" hidden="1" customHeight="1" spans="1:12">
      <c r="A16" s="2" t="s">
        <v>55</v>
      </c>
      <c r="B16" s="2"/>
      <c r="C16" s="2"/>
      <c r="D16" s="2"/>
      <c r="E16" s="2"/>
      <c r="F16" s="2"/>
      <c r="H16" s="18"/>
      <c r="I16" s="18"/>
      <c r="J16" s="18"/>
      <c r="K16" s="28"/>
      <c r="L16" s="29"/>
    </row>
    <row r="17" ht="55" customHeight="1" spans="1:12">
      <c r="A17" s="3" t="s">
        <v>56</v>
      </c>
      <c r="B17" s="3"/>
      <c r="C17" s="3"/>
      <c r="D17" s="3"/>
      <c r="E17" s="3"/>
      <c r="F17" s="3"/>
      <c r="G17" s="3"/>
      <c r="H17" s="3"/>
      <c r="I17" s="3"/>
      <c r="J17" s="3"/>
      <c r="L17" s="3"/>
    </row>
  </sheetData>
  <mergeCells count="14">
    <mergeCell ref="A1:M1"/>
    <mergeCell ref="D2:E2"/>
    <mergeCell ref="B15:G15"/>
    <mergeCell ref="A16:B16"/>
    <mergeCell ref="H16:J16"/>
    <mergeCell ref="A17:M17"/>
    <mergeCell ref="A2:A3"/>
    <mergeCell ref="B2:B3"/>
    <mergeCell ref="C2:C3"/>
    <mergeCell ref="F2:F3"/>
    <mergeCell ref="G2:G3"/>
    <mergeCell ref="H2:H3"/>
    <mergeCell ref="L2:L3"/>
    <mergeCell ref="M2:M3"/>
  </mergeCells>
  <conditionalFormatting sqref="D6">
    <cfRule type="duplicateValues" dxfId="0" priority="1"/>
  </conditionalFormatting>
  <conditionalFormatting sqref="D7">
    <cfRule type="duplicateValues" dxfId="0" priority="2"/>
  </conditionalFormatting>
  <pageMargins left="0.66875" right="0.156944444444444" top="0.629861111111111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陈磊</dc:creator>
  <cp:lastModifiedBy>一直在路上</cp:lastModifiedBy>
  <dcterms:created xsi:type="dcterms:W3CDTF">2023-09-07T01:19:00Z</dcterms:created>
  <dcterms:modified xsi:type="dcterms:W3CDTF">2023-09-20T09:42:53Z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3B1B2461228D4992B82AF8A17DA51118_13</vt:lpwstr>
  </property>
  <property fmtid="{D5CDD505-2E9C-101B-9397-08002B2CF9AE}" pid="3" name="KSOProductBuildVer">
    <vt:lpwstr>2052-12.1.0.15374</vt:lpwstr>
  </property>
</Properties>
</file>